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4_자검\01. 출제\01. 출제\09. ITQ_6월_정기\10. 기출공지\106_엑셀\"/>
    </mc:Choice>
  </mc:AlternateContent>
  <bookViews>
    <workbookView xWindow="-120" yWindow="-120" windowWidth="29040" windowHeight="15720"/>
  </bookViews>
  <sheets>
    <sheet name="제1작업" sheetId="4" r:id="rId1"/>
    <sheet name="제2작업" sheetId="2" r:id="rId2"/>
    <sheet name="제3작업" sheetId="3" r:id="rId3"/>
    <sheet name="제4작업" sheetId="12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분류">제1작업!$D$5:$D$12</definedName>
  </definedNames>
  <calcPr calcId="191029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4" l="1"/>
  <c r="E14" i="4"/>
  <c r="E13" i="4"/>
  <c r="J14" i="4"/>
  <c r="J5" i="4"/>
  <c r="J6" i="4"/>
  <c r="J7" i="4"/>
  <c r="J8" i="4"/>
  <c r="J9" i="4"/>
  <c r="J10" i="4"/>
  <c r="J11" i="4"/>
  <c r="J12" i="4"/>
  <c r="I5" i="4"/>
  <c r="I6" i="4"/>
  <c r="I7" i="4"/>
  <c r="I8" i="4"/>
  <c r="I9" i="4"/>
  <c r="I10" i="4"/>
  <c r="I11" i="4"/>
  <c r="I12" i="4"/>
</calcChain>
</file>

<file path=xl/sharedStrings.xml><?xml version="1.0" encoding="utf-8"?>
<sst xmlns="http://schemas.openxmlformats.org/spreadsheetml/2006/main" count="126" uniqueCount="45">
  <si>
    <t xml:space="preserve"> </t>
    <phoneticPr fontId="2" type="noConversion"/>
  </si>
  <si>
    <t>총합계</t>
  </si>
  <si>
    <t>**</t>
  </si>
  <si>
    <t>분류</t>
  </si>
  <si>
    <t>식물ID</t>
  </si>
  <si>
    <t>식물명</t>
  </si>
  <si>
    <t>판매상점</t>
  </si>
  <si>
    <t>단가</t>
  </si>
  <si>
    <t>판매수량
(단위:개)</t>
  </si>
  <si>
    <t>재고수량
(단위:개)</t>
  </si>
  <si>
    <t>할인가격</t>
  </si>
  <si>
    <t>판매순위</t>
  </si>
  <si>
    <t>바이올렛</t>
  </si>
  <si>
    <t>관엽식물</t>
  </si>
  <si>
    <t>식물나라</t>
  </si>
  <si>
    <t>문샤민</t>
  </si>
  <si>
    <t>공기정화</t>
  </si>
  <si>
    <t>뱅갈고무나무</t>
  </si>
  <si>
    <t>꽃순이</t>
  </si>
  <si>
    <t>짱짱이 휴멜</t>
  </si>
  <si>
    <t>다육식물</t>
  </si>
  <si>
    <t>베이비핑거 모듬</t>
  </si>
  <si>
    <t>페페로니</t>
  </si>
  <si>
    <t>마리안느</t>
  </si>
  <si>
    <t>만냥금</t>
  </si>
  <si>
    <t>마리아철화</t>
  </si>
  <si>
    <t>관엽식물 재고수량(단위:개)의 평균</t>
  </si>
  <si>
    <t>SE-421</t>
  </si>
  <si>
    <t>SE-421</t>
    <phoneticPr fontId="2" type="noConversion"/>
  </si>
  <si>
    <t>BF-431</t>
    <phoneticPr fontId="2" type="noConversion"/>
  </si>
  <si>
    <t>FA-232</t>
    <phoneticPr fontId="2" type="noConversion"/>
  </si>
  <si>
    <t>JC-321</t>
    <phoneticPr fontId="2" type="noConversion"/>
  </si>
  <si>
    <t>SZ-312</t>
    <phoneticPr fontId="2" type="noConversion"/>
  </si>
  <si>
    <t>PV-312</t>
    <phoneticPr fontId="2" type="noConversion"/>
  </si>
  <si>
    <t>HN-432</t>
    <phoneticPr fontId="2" type="noConversion"/>
  </si>
  <si>
    <t>DS-653</t>
    <phoneticPr fontId="2" type="noConversion"/>
  </si>
  <si>
    <t>최소 판매수량(단위:개)</t>
    <phoneticPr fontId="2" type="noConversion"/>
  </si>
  <si>
    <t>다육식물 개수</t>
    <phoneticPr fontId="2" type="noConversion"/>
  </si>
  <si>
    <t>S*</t>
    <phoneticPr fontId="2" type="noConversion"/>
  </si>
  <si>
    <t>&gt;=1000</t>
    <phoneticPr fontId="2" type="noConversion"/>
  </si>
  <si>
    <t>개수 : 식물명</t>
  </si>
  <si>
    <t>1-20000</t>
  </si>
  <si>
    <t>20001-40000</t>
  </si>
  <si>
    <t>60001-80000</t>
  </si>
  <si>
    <t>평균 : 판매수량(단위:개)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</si>
</sst>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);[Red]\(#,##0\)"/>
    <numFmt numFmtId="177" formatCode="#,##0&quot;원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1" fontId="3" fillId="0" borderId="11" xfId="1" applyFont="1" applyBorder="1" applyAlignment="1">
      <alignment horizontal="right" vertical="center"/>
    </xf>
    <xf numFmtId="41" fontId="3" fillId="0" borderId="6" xfId="1" applyFont="1" applyBorder="1" applyAlignment="1">
      <alignment horizontal="right" vertical="center"/>
    </xf>
    <xf numFmtId="41" fontId="3" fillId="0" borderId="5" xfId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9" xfId="1" applyFont="1" applyBorder="1" applyAlignment="1">
      <alignment horizontal="right" vertical="center"/>
    </xf>
    <xf numFmtId="177" fontId="3" fillId="0" borderId="1" xfId="1" applyNumberFormat="1" applyFont="1" applyBorder="1" applyAlignment="1">
      <alignment vertical="center"/>
    </xf>
    <xf numFmtId="41" fontId="3" fillId="0" borderId="1" xfId="1" applyFont="1" applyBorder="1" applyAlignment="1">
      <alignment vertical="center"/>
    </xf>
    <xf numFmtId="177" fontId="3" fillId="0" borderId="5" xfId="1" applyNumberFormat="1" applyFont="1" applyBorder="1" applyAlignment="1">
      <alignment vertical="center"/>
    </xf>
    <xf numFmtId="41" fontId="3" fillId="0" borderId="5" xfId="1" applyFont="1" applyBorder="1" applyAlignment="1">
      <alignment vertical="center"/>
    </xf>
    <xf numFmtId="177" fontId="3" fillId="0" borderId="1" xfId="1" applyNumberFormat="1" applyFont="1" applyFill="1" applyBorder="1" applyAlignment="1">
      <alignment vertical="center"/>
    </xf>
    <xf numFmtId="41" fontId="3" fillId="0" borderId="13" xfId="1" applyFont="1" applyFill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177" fontId="3" fillId="0" borderId="18" xfId="1" applyNumberFormat="1" applyFont="1" applyFill="1" applyBorder="1" applyAlignment="1">
      <alignment vertical="center"/>
    </xf>
    <xf numFmtId="41" fontId="3" fillId="0" borderId="19" xfId="1" applyFont="1" applyFill="1" applyBorder="1" applyAlignment="1">
      <alignment vertical="center"/>
    </xf>
    <xf numFmtId="177" fontId="0" fillId="0" borderId="0" xfId="0" applyNumberFormat="1" applyAlignment="1">
      <alignment horizontal="left" vertical="center"/>
    </xf>
    <xf numFmtId="0" fontId="3" fillId="0" borderId="2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9"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7" formatCode="#,##0&quot;원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관엽식물 및 다육식물 판매 현황</a:t>
            </a:r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판매수량(단위:개)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4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81C-4012-A2AC-3A8BF7C5BE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(제1작업!$B$5,제1작업!$B$7:$B$10,제1작업!$B$12)</c:f>
              <c:strCache>
                <c:ptCount val="6"/>
                <c:pt idx="0">
                  <c:v>SE-421</c:v>
                </c:pt>
                <c:pt idx="1">
                  <c:v>FA-232</c:v>
                </c:pt>
                <c:pt idx="2">
                  <c:v>JC-321</c:v>
                </c:pt>
                <c:pt idx="3">
                  <c:v>SZ-312</c:v>
                </c:pt>
                <c:pt idx="4">
                  <c:v>PV-312</c:v>
                </c:pt>
                <c:pt idx="5">
                  <c:v>DS-653</c:v>
                </c:pt>
              </c:strCache>
            </c:strRef>
          </c:cat>
          <c:val>
            <c:numRef>
              <c:f>(제1작업!$G$5,제1작업!$G$7:$G$10,제1작업!$G$12)</c:f>
              <c:numCache>
                <c:formatCode>_(* #,##0_);_(* \(#,##0\);_(* "-"_);_(@_)</c:formatCode>
                <c:ptCount val="6"/>
                <c:pt idx="0">
                  <c:v>252</c:v>
                </c:pt>
                <c:pt idx="1">
                  <c:v>125</c:v>
                </c:pt>
                <c:pt idx="2">
                  <c:v>195</c:v>
                </c:pt>
                <c:pt idx="3">
                  <c:v>165</c:v>
                </c:pt>
                <c:pt idx="4">
                  <c:v>652</c:v>
                </c:pt>
                <c:pt idx="5">
                  <c:v>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1C-4012-A2AC-3A8BF7C5B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909649711"/>
        <c:axId val="909648463"/>
      </c:barChart>
      <c:lineChart>
        <c:grouping val="standar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단가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(제1작업!$B$5,제1작업!$B$7:$B$10,제1작업!$B$12)</c:f>
              <c:strCache>
                <c:ptCount val="6"/>
                <c:pt idx="0">
                  <c:v>SE-421</c:v>
                </c:pt>
                <c:pt idx="1">
                  <c:v>FA-232</c:v>
                </c:pt>
                <c:pt idx="2">
                  <c:v>JC-321</c:v>
                </c:pt>
                <c:pt idx="3">
                  <c:v>SZ-312</c:v>
                </c:pt>
                <c:pt idx="4">
                  <c:v>PV-312</c:v>
                </c:pt>
                <c:pt idx="5">
                  <c:v>DS-653</c:v>
                </c:pt>
              </c:strCache>
            </c:strRef>
          </c:cat>
          <c:val>
            <c:numRef>
              <c:f>(제1작업!$F$5,제1작업!$F$7:$F$10,제1작업!$F$12)</c:f>
              <c:numCache>
                <c:formatCode>#,##0"원"</c:formatCode>
                <c:ptCount val="6"/>
                <c:pt idx="0">
                  <c:v>28500</c:v>
                </c:pt>
                <c:pt idx="1">
                  <c:v>72300</c:v>
                </c:pt>
                <c:pt idx="2">
                  <c:v>24500</c:v>
                </c:pt>
                <c:pt idx="3">
                  <c:v>35700</c:v>
                </c:pt>
                <c:pt idx="4">
                  <c:v>16000</c:v>
                </c:pt>
                <c:pt idx="5">
                  <c:v>28400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1C-4012-A2AC-3A8BF7C5B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3137695"/>
        <c:axId val="23178911"/>
      </c:lineChart>
      <c:catAx>
        <c:axId val="909649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909648463"/>
        <c:crosses val="autoZero"/>
        <c:auto val="1"/>
        <c:lblAlgn val="ctr"/>
        <c:lblOffset val="100"/>
        <c:noMultiLvlLbl val="0"/>
      </c:catAx>
      <c:valAx>
        <c:axId val="90964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909649711"/>
        <c:crosses val="autoZero"/>
        <c:crossBetween val="between"/>
      </c:valAx>
      <c:valAx>
        <c:axId val="23178911"/>
        <c:scaling>
          <c:orientation val="minMax"/>
        </c:scaling>
        <c:delete val="0"/>
        <c:axPos val="r"/>
        <c:numFmt formatCode="#,##0&quot;원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783137695"/>
        <c:crosses val="max"/>
        <c:crossBetween val="between"/>
        <c:majorUnit val="15000"/>
      </c:valAx>
      <c:catAx>
        <c:axId val="78313769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3178911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5953</xdr:colOff>
      <xdr:row>0</xdr:row>
      <xdr:rowOff>101204</xdr:rowOff>
    </xdr:from>
    <xdr:to>
      <xdr:col>6</xdr:col>
      <xdr:colOff>479357</xdr:colOff>
      <xdr:row>2</xdr:row>
      <xdr:rowOff>205616</xdr:rowOff>
    </xdr:to>
    <xdr:sp macro="" textlink="">
      <xdr:nvSpPr>
        <xdr:cNvPr id="5" name="육각형 4"/>
        <xdr:cNvSpPr/>
      </xdr:nvSpPr>
      <xdr:spPr>
        <a:xfrm>
          <a:off x="136922" y="101204"/>
          <a:ext cx="5313294" cy="711631"/>
        </a:xfrm>
        <a:prstGeom prst="hexagon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ko-KR" altLang="ko-KR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온라인 식물 판매 현황</a:t>
          </a:r>
        </a:p>
      </xdr:txBody>
    </xdr:sp>
    <xdr:clientData/>
  </xdr:twoCellAnchor>
  <xdr:twoCellAnchor>
    <xdr:from>
      <xdr:col>6</xdr:col>
      <xdr:colOff>842681</xdr:colOff>
      <xdr:row>0</xdr:row>
      <xdr:rowOff>98569</xdr:rowOff>
    </xdr:from>
    <xdr:to>
      <xdr:col>9</xdr:col>
      <xdr:colOff>1004046</xdr:colOff>
      <xdr:row>2</xdr:row>
      <xdr:rowOff>210180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5635793D-97F8-410C-886E-1843C8AB2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3905" y="98569"/>
          <a:ext cx="3012141" cy="739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EFD5D030-0127-4535-8D54-CEAD467E730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0.44298</cdr:x>
      <cdr:y>0.10649</cdr:y>
    </cdr:from>
    <cdr:to>
      <cdr:x>0.59479</cdr:x>
      <cdr:y>0.19055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25A6B951-A178-4D8D-8DFA-F3C9C88FE7C5}"/>
            </a:ext>
          </a:extLst>
        </cdr:cNvPr>
        <cdr:cNvSpPr/>
      </cdr:nvSpPr>
      <cdr:spPr>
        <a:xfrm xmlns:a="http://schemas.openxmlformats.org/drawingml/2006/main">
          <a:off x="4116553" y="646387"/>
          <a:ext cx="1410754" cy="510171"/>
        </a:xfrm>
        <a:prstGeom xmlns:a="http://schemas.openxmlformats.org/drawingml/2006/main" prst="wedgeRoundRectCallout">
          <a:avLst>
            <a:gd name="adj1" fmla="val 89430"/>
            <a:gd name="adj2" fmla="val -22137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판매수량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415.278289699076" createdVersion="7" refreshedVersion="7" minRefreshableVersion="3" recordCount="8">
  <cacheSource type="worksheet">
    <worksheetSource ref="B4:H12" sheet="제1작업"/>
  </cacheSource>
  <cacheFields count="7">
    <cacheField name="식물ID" numFmtId="0">
      <sharedItems/>
    </cacheField>
    <cacheField name="식물명" numFmtId="0">
      <sharedItems/>
    </cacheField>
    <cacheField name="분류" numFmtId="0">
      <sharedItems count="3">
        <s v="관엽식물"/>
        <s v="공기정화"/>
        <s v="다육식물"/>
      </sharedItems>
    </cacheField>
    <cacheField name="판매상점" numFmtId="0">
      <sharedItems/>
    </cacheField>
    <cacheField name="단가" numFmtId="177">
      <sharedItems containsSemiMixedTypes="0" containsString="0" containsNumber="1" containsInteger="1" minValue="12000" maxValue="72300" count="8">
        <n v="28500"/>
        <n v="12000"/>
        <n v="72300"/>
        <n v="24500"/>
        <n v="35700"/>
        <n v="16000"/>
        <n v="15400"/>
        <n v="28400"/>
      </sharedItems>
      <fieldGroup base="4">
        <rangePr autoStart="0" startNum="1" endNum="72300" groupInterval="20000"/>
        <groupItems count="6">
          <s v="&lt;1"/>
          <s v="1-20000"/>
          <s v="20001-40000"/>
          <s v="40001-60000"/>
          <s v="60001-80000"/>
          <s v="&gt;80001"/>
        </groupItems>
      </fieldGroup>
    </cacheField>
    <cacheField name="판매수량_x000a_(단위:개)" numFmtId="41">
      <sharedItems containsSemiMixedTypes="0" containsString="0" containsNumber="1" containsInteger="1" minValue="125" maxValue="1359"/>
    </cacheField>
    <cacheField name="재고수량_x000a_(단위:개)" numFmtId="41">
      <sharedItems containsSemiMixedTypes="0" containsString="0" containsNumber="1" containsInteger="1" minValue="49" maxValue="23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SE-421"/>
    <s v="바이올렛"/>
    <x v="0"/>
    <s v="식물나라"/>
    <x v="0"/>
    <n v="252"/>
    <n v="148"/>
  </r>
  <r>
    <s v="BF-431"/>
    <s v="문샤민"/>
    <x v="1"/>
    <s v="식물나라"/>
    <x v="1"/>
    <n v="1359"/>
    <n v="49"/>
  </r>
  <r>
    <s v="FA-232"/>
    <s v="뱅갈고무나무"/>
    <x v="0"/>
    <s v="꽃순이"/>
    <x v="2"/>
    <n v="125"/>
    <n v="150"/>
  </r>
  <r>
    <s v="JC-321"/>
    <s v="짱짱이 휴멜"/>
    <x v="2"/>
    <s v="식물나라"/>
    <x v="3"/>
    <n v="195"/>
    <n v="114"/>
  </r>
  <r>
    <s v="SZ-312"/>
    <s v="베이비핑거 모듬"/>
    <x v="2"/>
    <s v="페페로니"/>
    <x v="4"/>
    <n v="165"/>
    <n v="67"/>
  </r>
  <r>
    <s v="PV-312"/>
    <s v="마리안느"/>
    <x v="0"/>
    <s v="페페로니"/>
    <x v="5"/>
    <n v="652"/>
    <n v="237"/>
  </r>
  <r>
    <s v="HN-432"/>
    <s v="만냥금"/>
    <x v="1"/>
    <s v="꽃순이"/>
    <x v="6"/>
    <n v="1218"/>
    <n v="79"/>
  </r>
  <r>
    <s v="DS-653"/>
    <s v="마리아철화"/>
    <x v="2"/>
    <s v="꽃순이"/>
    <x v="7"/>
    <n v="351"/>
    <n v="15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2" cacheId="2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단가" colHeaderCaption="분류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2"/>
        <item x="0"/>
        <item x="1"/>
        <item t="default"/>
      </items>
    </pivotField>
    <pivotField showAll="0"/>
    <pivotField axis="axisRow" numFmtId="177" showAll="0">
      <items count="7">
        <item x="0"/>
        <item x="1"/>
        <item x="2"/>
        <item x="3"/>
        <item x="4"/>
        <item x="5"/>
        <item t="default"/>
      </items>
    </pivotField>
    <pivotField dataField="1" numFmtId="41" showAll="0"/>
    <pivotField numFmtId="41" showAll="0"/>
  </pivotFields>
  <rowFields count="1">
    <field x="4"/>
  </rowFields>
  <rowItems count="4">
    <i>
      <x v="1"/>
    </i>
    <i>
      <x v="2"/>
    </i>
    <i>
      <x v="4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식물명" fld="1" subtotal="count" baseField="0" baseItem="0"/>
    <dataField name="평균 : 판매수량(단위:개)" fld="5" subtotal="average" baseField="4" baseItem="0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표1" displayName="표1" ref="B18:E22" totalsRowShown="0" tableBorderDxfId="6">
  <autoFilter ref="B18:E22"/>
  <tableColumns count="4">
    <tableColumn id="1" name="식물ID" dataDxfId="5"/>
    <tableColumn id="2" name="식물명" dataDxfId="4"/>
    <tableColumn id="3" name="단가" dataDxfId="3" dataCellStyle="쉼표 [0]"/>
    <tableColumn id="4" name="판매수량_x000a_(단위:개)" dataDxfId="2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4"/>
  <sheetViews>
    <sheetView tabSelected="1" zoomScaleNormal="100" workbookViewId="0">
      <selection activeCell="H26" sqref="H26"/>
    </sheetView>
  </sheetViews>
  <sheetFormatPr defaultColWidth="8.75" defaultRowHeight="13.5" x14ac:dyDescent="0.3"/>
  <cols>
    <col min="1" max="1" width="1.75" style="1" customWidth="1"/>
    <col min="2" max="2" width="10.25" style="1" customWidth="1"/>
    <col min="3" max="3" width="15.75" style="1" customWidth="1"/>
    <col min="4" max="7" width="12.5" style="1" customWidth="1"/>
    <col min="8" max="10" width="12.875" style="1" customWidth="1"/>
    <col min="11" max="16384" width="8.75" style="1"/>
  </cols>
  <sheetData>
    <row r="1" spans="2:16" ht="24.6" customHeight="1" x14ac:dyDescent="0.3"/>
    <row r="2" spans="2:16" ht="24.6" customHeight="1" x14ac:dyDescent="0.3"/>
    <row r="3" spans="2:16" ht="24.6" customHeight="1" thickBot="1" x14ac:dyDescent="0.35">
      <c r="P3" s="1" t="s">
        <v>0</v>
      </c>
    </row>
    <row r="4" spans="2:16" ht="27" x14ac:dyDescent="0.3">
      <c r="B4" s="6" t="s">
        <v>4</v>
      </c>
      <c r="C4" s="7" t="s">
        <v>5</v>
      </c>
      <c r="D4" s="7" t="s">
        <v>3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9" t="s">
        <v>11</v>
      </c>
    </row>
    <row r="5" spans="2:16" ht="20.45" customHeight="1" x14ac:dyDescent="0.3">
      <c r="B5" s="3" t="s">
        <v>28</v>
      </c>
      <c r="C5" s="2" t="s">
        <v>12</v>
      </c>
      <c r="D5" s="2" t="s">
        <v>13</v>
      </c>
      <c r="E5" s="2" t="s">
        <v>14</v>
      </c>
      <c r="F5" s="28">
        <v>28500</v>
      </c>
      <c r="G5" s="29">
        <v>252</v>
      </c>
      <c r="H5" s="29">
        <v>148</v>
      </c>
      <c r="I5" s="29">
        <f t="shared" ref="I5:I12" si="0">ROUND(IF(F5&gt;=30000,F5-F5*10%,F5-F5*5%),-2)</f>
        <v>27100</v>
      </c>
      <c r="J5" s="10" t="str">
        <f t="shared" ref="J5:J12" si="1">_xlfn.RANK.EQ(G5,$G$5:$G$12)&amp;"위"</f>
        <v>5위</v>
      </c>
    </row>
    <row r="6" spans="2:16" ht="20.45" customHeight="1" x14ac:dyDescent="0.3">
      <c r="B6" s="3" t="s">
        <v>29</v>
      </c>
      <c r="C6" s="2" t="s">
        <v>15</v>
      </c>
      <c r="D6" s="2" t="s">
        <v>16</v>
      </c>
      <c r="E6" s="2" t="s">
        <v>14</v>
      </c>
      <c r="F6" s="28">
        <v>12000</v>
      </c>
      <c r="G6" s="29">
        <v>1359</v>
      </c>
      <c r="H6" s="29">
        <v>49</v>
      </c>
      <c r="I6" s="29">
        <f t="shared" si="0"/>
        <v>11400</v>
      </c>
      <c r="J6" s="10" t="str">
        <f t="shared" si="1"/>
        <v>1위</v>
      </c>
    </row>
    <row r="7" spans="2:16" ht="20.45" customHeight="1" x14ac:dyDescent="0.3">
      <c r="B7" s="3" t="s">
        <v>30</v>
      </c>
      <c r="C7" s="2" t="s">
        <v>17</v>
      </c>
      <c r="D7" s="2" t="s">
        <v>13</v>
      </c>
      <c r="E7" s="2" t="s">
        <v>18</v>
      </c>
      <c r="F7" s="28">
        <v>72300</v>
      </c>
      <c r="G7" s="29">
        <v>125</v>
      </c>
      <c r="H7" s="29">
        <v>150</v>
      </c>
      <c r="I7" s="29">
        <f t="shared" si="0"/>
        <v>65100</v>
      </c>
      <c r="J7" s="10" t="str">
        <f t="shared" si="1"/>
        <v>8위</v>
      </c>
    </row>
    <row r="8" spans="2:16" ht="20.45" customHeight="1" x14ac:dyDescent="0.3">
      <c r="B8" s="3" t="s">
        <v>31</v>
      </c>
      <c r="C8" s="2" t="s">
        <v>19</v>
      </c>
      <c r="D8" s="2" t="s">
        <v>20</v>
      </c>
      <c r="E8" s="2" t="s">
        <v>14</v>
      </c>
      <c r="F8" s="28">
        <v>24500</v>
      </c>
      <c r="G8" s="29">
        <v>195</v>
      </c>
      <c r="H8" s="29">
        <v>114</v>
      </c>
      <c r="I8" s="29">
        <f t="shared" si="0"/>
        <v>23300</v>
      </c>
      <c r="J8" s="10" t="str">
        <f t="shared" si="1"/>
        <v>6위</v>
      </c>
    </row>
    <row r="9" spans="2:16" ht="20.45" customHeight="1" x14ac:dyDescent="0.3">
      <c r="B9" s="3" t="s">
        <v>32</v>
      </c>
      <c r="C9" s="2" t="s">
        <v>21</v>
      </c>
      <c r="D9" s="2" t="s">
        <v>20</v>
      </c>
      <c r="E9" s="2" t="s">
        <v>22</v>
      </c>
      <c r="F9" s="28">
        <v>35700</v>
      </c>
      <c r="G9" s="29">
        <v>165</v>
      </c>
      <c r="H9" s="29">
        <v>67</v>
      </c>
      <c r="I9" s="29">
        <f t="shared" si="0"/>
        <v>32100</v>
      </c>
      <c r="J9" s="10" t="str">
        <f t="shared" si="1"/>
        <v>7위</v>
      </c>
    </row>
    <row r="10" spans="2:16" ht="20.45" customHeight="1" x14ac:dyDescent="0.3">
      <c r="B10" s="3" t="s">
        <v>33</v>
      </c>
      <c r="C10" s="2" t="s">
        <v>23</v>
      </c>
      <c r="D10" s="2" t="s">
        <v>13</v>
      </c>
      <c r="E10" s="2" t="s">
        <v>22</v>
      </c>
      <c r="F10" s="28">
        <v>16000</v>
      </c>
      <c r="G10" s="29">
        <v>652</v>
      </c>
      <c r="H10" s="29">
        <v>237</v>
      </c>
      <c r="I10" s="29">
        <f t="shared" si="0"/>
        <v>15200</v>
      </c>
      <c r="J10" s="10" t="str">
        <f t="shared" si="1"/>
        <v>3위</v>
      </c>
    </row>
    <row r="11" spans="2:16" ht="20.45" customHeight="1" x14ac:dyDescent="0.3">
      <c r="B11" s="3" t="s">
        <v>34</v>
      </c>
      <c r="C11" s="2" t="s">
        <v>24</v>
      </c>
      <c r="D11" s="2" t="s">
        <v>16</v>
      </c>
      <c r="E11" s="2" t="s">
        <v>18</v>
      </c>
      <c r="F11" s="28">
        <v>15400</v>
      </c>
      <c r="G11" s="29">
        <v>1218</v>
      </c>
      <c r="H11" s="29">
        <v>79</v>
      </c>
      <c r="I11" s="29">
        <f t="shared" si="0"/>
        <v>14600</v>
      </c>
      <c r="J11" s="10" t="str">
        <f t="shared" si="1"/>
        <v>2위</v>
      </c>
    </row>
    <row r="12" spans="2:16" ht="20.45" customHeight="1" thickBot="1" x14ac:dyDescent="0.35">
      <c r="B12" s="13" t="s">
        <v>35</v>
      </c>
      <c r="C12" s="14" t="s">
        <v>25</v>
      </c>
      <c r="D12" s="14" t="s">
        <v>20</v>
      </c>
      <c r="E12" s="14" t="s">
        <v>18</v>
      </c>
      <c r="F12" s="30">
        <v>28400</v>
      </c>
      <c r="G12" s="31">
        <v>351</v>
      </c>
      <c r="H12" s="31">
        <v>157</v>
      </c>
      <c r="I12" s="31">
        <f t="shared" si="0"/>
        <v>27000</v>
      </c>
      <c r="J12" s="11" t="str">
        <f t="shared" si="1"/>
        <v>4위</v>
      </c>
    </row>
    <row r="13" spans="2:16" ht="20.45" customHeight="1" x14ac:dyDescent="0.3">
      <c r="B13" s="38" t="s">
        <v>26</v>
      </c>
      <c r="C13" s="39"/>
      <c r="D13" s="40"/>
      <c r="E13" s="27">
        <f>ROUNDUP(DAVERAGE(B4:H12,7,D4:D5),0)</f>
        <v>179</v>
      </c>
      <c r="F13" s="41"/>
      <c r="G13" s="43" t="s">
        <v>36</v>
      </c>
      <c r="H13" s="39"/>
      <c r="I13" s="40"/>
      <c r="J13" s="15">
        <f>MIN(G5:G12)</f>
        <v>125</v>
      </c>
    </row>
    <row r="14" spans="2:16" ht="20.45" customHeight="1" thickBot="1" x14ac:dyDescent="0.35">
      <c r="B14" s="44" t="s">
        <v>37</v>
      </c>
      <c r="C14" s="45"/>
      <c r="D14" s="46"/>
      <c r="E14" s="17">
        <f>COUNTIF(분류,"다육식물")</f>
        <v>3</v>
      </c>
      <c r="F14" s="42"/>
      <c r="G14" s="4" t="s">
        <v>4</v>
      </c>
      <c r="H14" s="14" t="s">
        <v>27</v>
      </c>
      <c r="I14" s="5" t="s">
        <v>7</v>
      </c>
      <c r="J14" s="16">
        <f>VLOOKUP(H14,B5:H12,5,0)</f>
        <v>28500</v>
      </c>
    </row>
  </sheetData>
  <sortState ref="A5:P12">
    <sortCondition ref="A5:A12"/>
  </sortState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8" priority="1">
      <formula>$G5&gt;=1000</formula>
    </cfRule>
  </conditionalFormatting>
  <dataValidations disablePrompts="1" count="1">
    <dataValidation type="list" allowBlank="1" showInputMessage="1" showErrorMessage="1" sqref="H14">
      <formula1>$B$5:$B$12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zoomScaleNormal="100" workbookViewId="0">
      <selection activeCell="M10" sqref="M10"/>
    </sheetView>
  </sheetViews>
  <sheetFormatPr defaultColWidth="8.75" defaultRowHeight="13.5" x14ac:dyDescent="0.3"/>
  <cols>
    <col min="1" max="1" width="1.75" style="1" customWidth="1"/>
    <col min="2" max="2" width="10.25" style="1" customWidth="1"/>
    <col min="3" max="3" width="15.75" style="1" customWidth="1"/>
    <col min="4" max="7" width="12.5" style="1" customWidth="1"/>
    <col min="8" max="8" width="12.875" style="1" customWidth="1"/>
    <col min="9" max="16384" width="8.75" style="1"/>
  </cols>
  <sheetData>
    <row r="1" spans="2:8" ht="14.25" thickBot="1" x14ac:dyDescent="0.35"/>
    <row r="2" spans="2:8" ht="27" x14ac:dyDescent="0.3">
      <c r="B2" s="6" t="s">
        <v>4</v>
      </c>
      <c r="C2" s="7" t="s">
        <v>5</v>
      </c>
      <c r="D2" s="7" t="s">
        <v>3</v>
      </c>
      <c r="E2" s="8" t="s">
        <v>6</v>
      </c>
      <c r="F2" s="8" t="s">
        <v>7</v>
      </c>
      <c r="G2" s="8" t="s">
        <v>8</v>
      </c>
      <c r="H2" s="8" t="s">
        <v>9</v>
      </c>
    </row>
    <row r="3" spans="2:8" x14ac:dyDescent="0.3">
      <c r="B3" s="3" t="s">
        <v>28</v>
      </c>
      <c r="C3" s="2" t="s">
        <v>12</v>
      </c>
      <c r="D3" s="2" t="s">
        <v>13</v>
      </c>
      <c r="E3" s="2" t="s">
        <v>14</v>
      </c>
      <c r="F3" s="28">
        <v>28500</v>
      </c>
      <c r="G3" s="29">
        <v>252</v>
      </c>
      <c r="H3" s="29">
        <v>148</v>
      </c>
    </row>
    <row r="4" spans="2:8" x14ac:dyDescent="0.3">
      <c r="B4" s="3" t="s">
        <v>29</v>
      </c>
      <c r="C4" s="2" t="s">
        <v>15</v>
      </c>
      <c r="D4" s="2" t="s">
        <v>16</v>
      </c>
      <c r="E4" s="2" t="s">
        <v>14</v>
      </c>
      <c r="F4" s="28">
        <v>12000</v>
      </c>
      <c r="G4" s="29">
        <v>1359</v>
      </c>
      <c r="H4" s="29">
        <v>49</v>
      </c>
    </row>
    <row r="5" spans="2:8" x14ac:dyDescent="0.3">
      <c r="B5" s="3" t="s">
        <v>30</v>
      </c>
      <c r="C5" s="2" t="s">
        <v>17</v>
      </c>
      <c r="D5" s="2" t="s">
        <v>13</v>
      </c>
      <c r="E5" s="2" t="s">
        <v>18</v>
      </c>
      <c r="F5" s="28">
        <v>72300</v>
      </c>
      <c r="G5" s="29">
        <v>125</v>
      </c>
      <c r="H5" s="29">
        <v>150</v>
      </c>
    </row>
    <row r="6" spans="2:8" x14ac:dyDescent="0.3">
      <c r="B6" s="3" t="s">
        <v>31</v>
      </c>
      <c r="C6" s="2" t="s">
        <v>19</v>
      </c>
      <c r="D6" s="2" t="s">
        <v>20</v>
      </c>
      <c r="E6" s="2" t="s">
        <v>14</v>
      </c>
      <c r="F6" s="28">
        <v>24500</v>
      </c>
      <c r="G6" s="29">
        <v>195</v>
      </c>
      <c r="H6" s="29">
        <v>114</v>
      </c>
    </row>
    <row r="7" spans="2:8" x14ac:dyDescent="0.3">
      <c r="B7" s="3" t="s">
        <v>32</v>
      </c>
      <c r="C7" s="2" t="s">
        <v>21</v>
      </c>
      <c r="D7" s="2" t="s">
        <v>20</v>
      </c>
      <c r="E7" s="2" t="s">
        <v>22</v>
      </c>
      <c r="F7" s="28">
        <v>35700</v>
      </c>
      <c r="G7" s="29">
        <v>165</v>
      </c>
      <c r="H7" s="29">
        <v>67</v>
      </c>
    </row>
    <row r="8" spans="2:8" x14ac:dyDescent="0.3">
      <c r="B8" s="3" t="s">
        <v>33</v>
      </c>
      <c r="C8" s="2" t="s">
        <v>23</v>
      </c>
      <c r="D8" s="2" t="s">
        <v>13</v>
      </c>
      <c r="E8" s="2" t="s">
        <v>22</v>
      </c>
      <c r="F8" s="28">
        <v>16000</v>
      </c>
      <c r="G8" s="29">
        <v>652</v>
      </c>
      <c r="H8" s="29">
        <v>237</v>
      </c>
    </row>
    <row r="9" spans="2:8" x14ac:dyDescent="0.3">
      <c r="B9" s="3" t="s">
        <v>34</v>
      </c>
      <c r="C9" s="2" t="s">
        <v>24</v>
      </c>
      <c r="D9" s="2" t="s">
        <v>16</v>
      </c>
      <c r="E9" s="2" t="s">
        <v>18</v>
      </c>
      <c r="F9" s="28">
        <v>15400</v>
      </c>
      <c r="G9" s="29">
        <v>1218</v>
      </c>
      <c r="H9" s="29">
        <v>79</v>
      </c>
    </row>
    <row r="10" spans="2:8" ht="14.25" thickBot="1" x14ac:dyDescent="0.35">
      <c r="B10" s="13" t="s">
        <v>35</v>
      </c>
      <c r="C10" s="14" t="s">
        <v>25</v>
      </c>
      <c r="D10" s="14" t="s">
        <v>20</v>
      </c>
      <c r="E10" s="14" t="s">
        <v>18</v>
      </c>
      <c r="F10" s="30">
        <v>28400</v>
      </c>
      <c r="G10" s="31">
        <v>351</v>
      </c>
      <c r="H10" s="31">
        <v>157</v>
      </c>
    </row>
    <row r="13" spans="2:8" ht="14.25" thickBot="1" x14ac:dyDescent="0.35"/>
    <row r="14" spans="2:8" ht="27" x14ac:dyDescent="0.3">
      <c r="B14" s="6" t="s">
        <v>4</v>
      </c>
      <c r="C14" s="8" t="s">
        <v>8</v>
      </c>
    </row>
    <row r="15" spans="2:8" x14ac:dyDescent="0.3">
      <c r="B15" s="1" t="s">
        <v>38</v>
      </c>
    </row>
    <row r="16" spans="2:8" x14ac:dyDescent="0.3">
      <c r="C16" s="1" t="s">
        <v>39</v>
      </c>
    </row>
    <row r="18" spans="2:5" ht="27" x14ac:dyDescent="0.3">
      <c r="B18" s="19" t="s">
        <v>4</v>
      </c>
      <c r="C18" s="34" t="s">
        <v>5</v>
      </c>
      <c r="D18" s="20" t="s">
        <v>7</v>
      </c>
      <c r="E18" s="21" t="s">
        <v>8</v>
      </c>
    </row>
    <row r="19" spans="2:5" x14ac:dyDescent="0.3">
      <c r="B19" s="18" t="s">
        <v>28</v>
      </c>
      <c r="C19" s="2" t="s">
        <v>12</v>
      </c>
      <c r="D19" s="32">
        <v>28500</v>
      </c>
      <c r="E19" s="33">
        <v>252</v>
      </c>
    </row>
    <row r="20" spans="2:5" x14ac:dyDescent="0.3">
      <c r="B20" s="18" t="s">
        <v>29</v>
      </c>
      <c r="C20" s="2" t="s">
        <v>15</v>
      </c>
      <c r="D20" s="32">
        <v>12000</v>
      </c>
      <c r="E20" s="33">
        <v>1359</v>
      </c>
    </row>
    <row r="21" spans="2:5" x14ac:dyDescent="0.3">
      <c r="B21" s="18" t="s">
        <v>32</v>
      </c>
      <c r="C21" s="2" t="s">
        <v>21</v>
      </c>
      <c r="D21" s="32">
        <v>35700</v>
      </c>
      <c r="E21" s="33">
        <v>165</v>
      </c>
    </row>
    <row r="22" spans="2:5" x14ac:dyDescent="0.3">
      <c r="B22" s="22" t="s">
        <v>34</v>
      </c>
      <c r="C22" s="23" t="s">
        <v>24</v>
      </c>
      <c r="D22" s="35">
        <v>15400</v>
      </c>
      <c r="E22" s="36">
        <v>1218</v>
      </c>
    </row>
  </sheetData>
  <phoneticPr fontId="2" type="noConversion"/>
  <conditionalFormatting sqref="B3:H10">
    <cfRule type="expression" dxfId="7" priority="1">
      <formula>$G3&gt;=1000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9"/>
  <sheetViews>
    <sheetView workbookViewId="0">
      <selection activeCell="J16" sqref="J16"/>
    </sheetView>
  </sheetViews>
  <sheetFormatPr defaultColWidth="8.75" defaultRowHeight="13.5" x14ac:dyDescent="0.3"/>
  <cols>
    <col min="1" max="1" width="1.75" style="1" customWidth="1"/>
    <col min="2" max="3" width="12.25" style="1" bestFit="1" customWidth="1"/>
    <col min="4" max="4" width="22" style="1" bestFit="1" customWidth="1"/>
    <col min="5" max="5" width="12.25" style="1" bestFit="1" customWidth="1"/>
    <col min="6" max="6" width="22" style="1" bestFit="1" customWidth="1"/>
    <col min="7" max="7" width="12.25" style="1" bestFit="1" customWidth="1"/>
    <col min="8" max="8" width="22" style="1" bestFit="1" customWidth="1"/>
    <col min="9" max="9" width="16.875" style="1" bestFit="1" customWidth="1"/>
    <col min="10" max="10" width="18.75" style="1" bestFit="1" customWidth="1"/>
    <col min="11" max="16384" width="8.75" style="1"/>
  </cols>
  <sheetData>
    <row r="2" spans="2:10" ht="16.5" x14ac:dyDescent="0.3">
      <c r="B2" s="26"/>
      <c r="C2" s="12" t="s">
        <v>3</v>
      </c>
      <c r="D2" s="26"/>
      <c r="E2" s="26"/>
      <c r="F2" s="26"/>
      <c r="G2" s="26"/>
      <c r="H2" s="26"/>
      <c r="I2"/>
      <c r="J2"/>
    </row>
    <row r="3" spans="2:10" ht="16.5" x14ac:dyDescent="0.3">
      <c r="B3" s="26"/>
      <c r="C3" s="47" t="s">
        <v>20</v>
      </c>
      <c r="D3" s="48"/>
      <c r="E3" s="47" t="s">
        <v>13</v>
      </c>
      <c r="F3" s="48"/>
      <c r="G3" s="47" t="s">
        <v>16</v>
      </c>
      <c r="H3" s="48"/>
      <c r="I3"/>
      <c r="J3"/>
    </row>
    <row r="4" spans="2:10" ht="16.5" x14ac:dyDescent="0.3">
      <c r="B4" s="12" t="s">
        <v>7</v>
      </c>
      <c r="C4" s="25" t="s">
        <v>40</v>
      </c>
      <c r="D4" s="25" t="s">
        <v>44</v>
      </c>
      <c r="E4" s="25" t="s">
        <v>40</v>
      </c>
      <c r="F4" s="25" t="s">
        <v>44</v>
      </c>
      <c r="G4" s="25" t="s">
        <v>40</v>
      </c>
      <c r="H4" s="25" t="s">
        <v>44</v>
      </c>
      <c r="I4"/>
      <c r="J4"/>
    </row>
    <row r="5" spans="2:10" ht="16.5" x14ac:dyDescent="0.3">
      <c r="B5" s="37" t="s">
        <v>41</v>
      </c>
      <c r="C5" s="24" t="s">
        <v>2</v>
      </c>
      <c r="D5" s="24" t="s">
        <v>2</v>
      </c>
      <c r="E5" s="24">
        <v>1</v>
      </c>
      <c r="F5" s="24">
        <v>652</v>
      </c>
      <c r="G5" s="24">
        <v>2</v>
      </c>
      <c r="H5" s="24">
        <v>1288.5</v>
      </c>
      <c r="I5"/>
      <c r="J5"/>
    </row>
    <row r="6" spans="2:10" ht="16.5" x14ac:dyDescent="0.3">
      <c r="B6" s="37" t="s">
        <v>42</v>
      </c>
      <c r="C6" s="24">
        <v>3</v>
      </c>
      <c r="D6" s="24">
        <v>237</v>
      </c>
      <c r="E6" s="24">
        <v>1</v>
      </c>
      <c r="F6" s="24">
        <v>252</v>
      </c>
      <c r="G6" s="24" t="s">
        <v>2</v>
      </c>
      <c r="H6" s="24" t="s">
        <v>2</v>
      </c>
      <c r="I6"/>
      <c r="J6"/>
    </row>
    <row r="7" spans="2:10" ht="16.5" x14ac:dyDescent="0.3">
      <c r="B7" s="37" t="s">
        <v>43</v>
      </c>
      <c r="C7" s="24" t="s">
        <v>2</v>
      </c>
      <c r="D7" s="24" t="s">
        <v>2</v>
      </c>
      <c r="E7" s="24">
        <v>1</v>
      </c>
      <c r="F7" s="24">
        <v>125</v>
      </c>
      <c r="G7" s="24" t="s">
        <v>2</v>
      </c>
      <c r="H7" s="24" t="s">
        <v>2</v>
      </c>
      <c r="I7"/>
      <c r="J7"/>
    </row>
    <row r="8" spans="2:10" ht="16.5" x14ac:dyDescent="0.3">
      <c r="B8" s="37" t="s">
        <v>1</v>
      </c>
      <c r="C8" s="24">
        <v>3</v>
      </c>
      <c r="D8" s="24">
        <v>237</v>
      </c>
      <c r="E8" s="24">
        <v>3</v>
      </c>
      <c r="F8" s="24">
        <v>343</v>
      </c>
      <c r="G8" s="24">
        <v>2</v>
      </c>
      <c r="H8" s="24">
        <v>1288.5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  <c r="E13"/>
      <c r="F13"/>
      <c r="G13"/>
      <c r="H13"/>
      <c r="I13"/>
      <c r="J13"/>
    </row>
    <row r="14" spans="2:10" ht="16.5" x14ac:dyDescent="0.3">
      <c r="B14"/>
      <c r="C14"/>
      <c r="D14"/>
    </row>
    <row r="15" spans="2:10" ht="16.5" x14ac:dyDescent="0.3">
      <c r="B15"/>
      <c r="C15"/>
      <c r="D15"/>
    </row>
    <row r="16" spans="2:10" ht="16.5" x14ac:dyDescent="0.3">
      <c r="B16"/>
      <c r="C16"/>
      <c r="D16"/>
    </row>
    <row r="17" spans="2:4" ht="16.5" x14ac:dyDescent="0.3">
      <c r="B17"/>
      <c r="C17"/>
      <c r="D17"/>
    </row>
    <row r="18" spans="2:4" ht="16.5" x14ac:dyDescent="0.3">
      <c r="B18"/>
      <c r="C18"/>
      <c r="D18"/>
    </row>
    <row r="19" spans="2:4" ht="16.5" x14ac:dyDescent="0.3">
      <c r="B19"/>
      <c r="C19"/>
      <c r="D19"/>
    </row>
  </sheetData>
  <mergeCells count="3">
    <mergeCell ref="E3:F3"/>
    <mergeCell ref="G3:H3"/>
    <mergeCell ref="C3:D3"/>
  </mergeCells>
  <phoneticPr fontId="2" type="noConversion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KPC</cp:lastModifiedBy>
  <dcterms:created xsi:type="dcterms:W3CDTF">2023-07-20T01:12:47Z</dcterms:created>
  <dcterms:modified xsi:type="dcterms:W3CDTF">2024-06-09T23:55:40Z</dcterms:modified>
</cp:coreProperties>
</file>